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2949sa\Desktop\My Documents\2022 m. FAR\"/>
    </mc:Choice>
  </mc:AlternateContent>
  <xr:revisionPtr revIDLastSave="0" documentId="13_ncr:1_{03D7DDE9-8105-4D5F-91B3-3316A65E5F4B}" xr6:coauthVersionLast="47" xr6:coauthVersionMax="47" xr10:uidLastSave="{00000000-0000-0000-0000-000000000000}"/>
  <bookViews>
    <workbookView xWindow="-120" yWindow="-120" windowWidth="20730" windowHeight="11160" xr2:uid="{94D53EBF-A7AB-422A-8306-75B7F5995A8C}"/>
  </bookViews>
  <sheets>
    <sheet name="2022 12 mėn" sheetId="1" r:id="rId1"/>
  </sheets>
  <definedNames>
    <definedName name="_xlnm.Print_Titles" localSheetId="0">'2022 12 mėn'!$3:$4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J13" i="1" s="1"/>
  <c r="J6" i="1"/>
  <c r="J7" i="1"/>
  <c r="J8" i="1"/>
  <c r="J10" i="1"/>
  <c r="J14" i="1"/>
  <c r="J15" i="1"/>
  <c r="J16" i="1"/>
  <c r="J17" i="1"/>
  <c r="J18" i="1"/>
  <c r="J19" i="1"/>
  <c r="J20" i="1"/>
  <c r="J21" i="1"/>
  <c r="J22" i="1"/>
  <c r="J24" i="1"/>
  <c r="J27" i="1"/>
  <c r="J28" i="1"/>
  <c r="J31" i="1"/>
  <c r="J32" i="1"/>
  <c r="J34" i="1"/>
  <c r="J35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9" i="1"/>
  <c r="J60" i="1"/>
  <c r="J61" i="1"/>
  <c r="J62" i="1"/>
  <c r="J63" i="1"/>
  <c r="J64" i="1"/>
  <c r="J65" i="1"/>
  <c r="I66" i="1"/>
  <c r="D57" i="1"/>
  <c r="J57" i="1" s="1"/>
  <c r="H58" i="1"/>
  <c r="D58" i="1"/>
  <c r="G56" i="1"/>
  <c r="J56" i="1" s="1"/>
  <c r="H23" i="1"/>
  <c r="J23" i="1" s="1"/>
  <c r="F38" i="1"/>
  <c r="J38" i="1" s="1"/>
  <c r="F30" i="1"/>
  <c r="J30" i="1" s="1"/>
  <c r="F29" i="1"/>
  <c r="J29" i="1" s="1"/>
  <c r="H26" i="1"/>
  <c r="E26" i="1"/>
  <c r="F9" i="1"/>
  <c r="J9" i="1" s="1"/>
  <c r="D66" i="1" l="1"/>
  <c r="J58" i="1"/>
  <c r="H25" i="1"/>
  <c r="F33" i="1"/>
  <c r="J33" i="1" s="1"/>
  <c r="F12" i="1"/>
  <c r="J12" i="1" s="1"/>
  <c r="F5" i="1"/>
  <c r="G37" i="1"/>
  <c r="J37" i="1" s="1"/>
  <c r="E36" i="1"/>
  <c r="G26" i="1"/>
  <c r="F11" i="1"/>
  <c r="G66" i="1" l="1"/>
  <c r="J11" i="1"/>
  <c r="J5" i="1"/>
  <c r="F66" i="1"/>
  <c r="E66" i="1"/>
  <c r="J36" i="1"/>
  <c r="J25" i="1"/>
  <c r="H66" i="1"/>
  <c r="J26" i="1"/>
  <c r="J66" i="1" l="1"/>
</calcChain>
</file>

<file path=xl/sharedStrings.xml><?xml version="1.0" encoding="utf-8"?>
<sst xmlns="http://schemas.openxmlformats.org/spreadsheetml/2006/main" count="76" uniqueCount="76">
  <si>
    <t>VŠĮ VUL SANTAROS KLINIKOS</t>
  </si>
  <si>
    <t>Eil. Nr.</t>
  </si>
  <si>
    <t>Įmonės pavadinimas</t>
  </si>
  <si>
    <t>Gauta parama</t>
  </si>
  <si>
    <t>Įmonės kodas</t>
  </si>
  <si>
    <t>Piniginės lėšos</t>
  </si>
  <si>
    <t>Ilgalaikis turtas</t>
  </si>
  <si>
    <t>Vaistai</t>
  </si>
  <si>
    <t>MPP</t>
  </si>
  <si>
    <t>Kitos atsargos</t>
  </si>
  <si>
    <t>Paslaugos</t>
  </si>
  <si>
    <t>Parama iš viso:</t>
  </si>
  <si>
    <t>Armila UAB</t>
  </si>
  <si>
    <t>Limedika UAB</t>
  </si>
  <si>
    <t>Tamro UAB</t>
  </si>
  <si>
    <t>Liukrena UAB</t>
  </si>
  <si>
    <t>Medikona UAB</t>
  </si>
  <si>
    <t>Eli Lilly Export SA</t>
  </si>
  <si>
    <t>Roche Lietuva UAB</t>
  </si>
  <si>
    <t>Vitafarma UAB</t>
  </si>
  <si>
    <t>Pfizer Export B.V.</t>
  </si>
  <si>
    <t>Viasana UAB</t>
  </si>
  <si>
    <t>Pharmalita UAB</t>
  </si>
  <si>
    <t>Paramos mažylio širdžiai fondas</t>
  </si>
  <si>
    <t>Formedics UAB</t>
  </si>
  <si>
    <t>Maxpharma Baltija UAB</t>
  </si>
  <si>
    <t>Meditecha UAB</t>
  </si>
  <si>
    <t>Biok Laboratorija UAB</t>
  </si>
  <si>
    <t>AbbVie Logistics B.V.</t>
  </si>
  <si>
    <t>Rare Thyroid Therapeutics International AB</t>
  </si>
  <si>
    <t>Ultrainvest med UAB</t>
  </si>
  <si>
    <t>AJIZ Group UAB</t>
  </si>
  <si>
    <t>Mediq Lietuva UAB</t>
  </si>
  <si>
    <t>Gydymo įstaigų paramos fondas</t>
  </si>
  <si>
    <t xml:space="preserve">Rimanto Kaukėno paramos grupė </t>
  </si>
  <si>
    <t>Actiofarma UAB</t>
  </si>
  <si>
    <t>Berlin Chemie Menarini Baltic UAB</t>
  </si>
  <si>
    <t>PharmaDia UAB</t>
  </si>
  <si>
    <t>Oribalt Vilnius UAB</t>
  </si>
  <si>
    <t>Servier Pharma UAB</t>
  </si>
  <si>
    <t>Novo Nordisk Pharma UAB</t>
  </si>
  <si>
    <t xml:space="preserve"> ASTRAZENECA Lietuva UAB</t>
  </si>
  <si>
    <t>Takeda UAB</t>
  </si>
  <si>
    <t>Lietuvos sveikatos mokslų univers.ligoninė Kauno klinikos VšĮ</t>
  </si>
  <si>
    <t>Labdaros fondas "Vienybė"</t>
  </si>
  <si>
    <t>Boehringer Ingelheim RCV GmbH &amp; Co KG Lietuvos filialas</t>
  </si>
  <si>
    <t>Lietuvos Raudonojo Kryžiaus draugija</t>
  </si>
  <si>
    <t>Vitlaima UAB</t>
  </si>
  <si>
    <t>Rotary club of Chicagoland Lithuanians</t>
  </si>
  <si>
    <t>26-2428236</t>
  </si>
  <si>
    <t>Albert Berner UAB</t>
  </si>
  <si>
    <t>Itališkas skonis UAB</t>
  </si>
  <si>
    <t>Archus MB</t>
  </si>
  <si>
    <t>AmberCell Solutions UAB</t>
  </si>
  <si>
    <t>Sormedica UAB</t>
  </si>
  <si>
    <t>Diamedica UAB</t>
  </si>
  <si>
    <t>Labdaros ir paramos fondas Rugutė</t>
  </si>
  <si>
    <t>Red Squad UAB</t>
  </si>
  <si>
    <t>Vilniaus LIONS moterų klubas</t>
  </si>
  <si>
    <t>Maina &amp; Co UAB</t>
  </si>
  <si>
    <t>Fizinis asmuo</t>
  </si>
  <si>
    <t>Neišnešiotukas Neišnešiotų naujagimių asociacija</t>
  </si>
  <si>
    <t>Genba Pharma UAB</t>
  </si>
  <si>
    <t>Ideal Trade Links UAB</t>
  </si>
  <si>
    <t>Metal Solutions UAB</t>
  </si>
  <si>
    <t>Septeka UAB</t>
  </si>
  <si>
    <t>Valstybinė mokesčių inspekcija</t>
  </si>
  <si>
    <t>GAUTA PARAMA PER 2022 metus</t>
  </si>
  <si>
    <t>Lietuvos aklųjų ir silpnaregių ugdymo centras</t>
  </si>
  <si>
    <t>B-link pharma UAB</t>
  </si>
  <si>
    <t>Allium UPI UAB</t>
  </si>
  <si>
    <t>Entafarma UAB</t>
  </si>
  <si>
    <t>SanoSwiss UAB</t>
  </si>
  <si>
    <t>Nervų ligomis sergančių vaikų labd.fondas</t>
  </si>
  <si>
    <t>Expertus Vilnensis, UAB</t>
  </si>
  <si>
    <t>Iš viso per 1-12 mėnesius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</si>
</sst>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5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F017C-E173-4C63-BB9D-CB7736D13E50}">
  <sheetPr>
    <tabColor theme="9" tint="0.39997558519241921"/>
    <pageSetUpPr fitToPage="1"/>
  </sheetPr>
  <dimension ref="A1:J66"/>
  <sheetViews>
    <sheetView tabSelected="1" workbookViewId="0">
      <pane ySplit="1965" topLeftCell="A64" activePane="bottomLeft"/>
      <selection activeCell="A2" sqref="A2:J2"/>
      <selection pane="bottomLeft" activeCell="E61" sqref="E61"/>
    </sheetView>
  </sheetViews>
  <sheetFormatPr defaultRowHeight="12.75" x14ac:dyDescent="0.2"/>
  <cols>
    <col min="1" max="1" width="4" style="20" customWidth="1"/>
    <col min="2" max="2" width="29" style="1" customWidth="1"/>
    <col min="3" max="3" width="9.5703125" style="1" customWidth="1"/>
    <col min="4" max="4" width="10" style="4" customWidth="1"/>
    <col min="5" max="5" width="10.85546875" style="4" customWidth="1"/>
    <col min="6" max="6" width="11.28515625" style="4" customWidth="1"/>
    <col min="7" max="8" width="10.5703125" style="4" customWidth="1"/>
    <col min="9" max="9" width="9.140625" style="4" customWidth="1"/>
    <col min="10" max="10" width="12" style="21" customWidth="1"/>
    <col min="11" max="16384" width="9.140625" style="4"/>
  </cols>
  <sheetData>
    <row r="1" spans="1:10" ht="15" customHeight="1" x14ac:dyDescent="0.2">
      <c r="A1" s="23" t="s">
        <v>0</v>
      </c>
      <c r="B1" s="23"/>
      <c r="D1" s="2"/>
      <c r="E1" s="2"/>
      <c r="F1" s="2"/>
      <c r="G1" s="2"/>
      <c r="H1" s="2"/>
      <c r="I1" s="2"/>
      <c r="J1" s="3"/>
    </row>
    <row r="2" spans="1:10" ht="22.5" customHeight="1" x14ac:dyDescent="0.2">
      <c r="A2" s="24" t="s">
        <v>67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" customHeight="1" x14ac:dyDescent="0.2">
      <c r="A3" s="25" t="s">
        <v>1</v>
      </c>
      <c r="B3" s="26" t="s">
        <v>2</v>
      </c>
      <c r="C3" s="6"/>
      <c r="D3" s="27" t="s">
        <v>3</v>
      </c>
      <c r="E3" s="27"/>
      <c r="F3" s="27"/>
      <c r="G3" s="27"/>
      <c r="H3" s="27"/>
      <c r="I3" s="27"/>
      <c r="J3" s="27"/>
    </row>
    <row r="4" spans="1:10" ht="30.75" customHeight="1" x14ac:dyDescent="0.2">
      <c r="A4" s="25"/>
      <c r="B4" s="26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7" t="s">
        <v>11</v>
      </c>
    </row>
    <row r="5" spans="1:10" ht="15.75" customHeight="1" x14ac:dyDescent="0.2">
      <c r="A5" s="8">
        <v>1</v>
      </c>
      <c r="B5" s="9" t="s">
        <v>12</v>
      </c>
      <c r="C5" s="8">
        <v>123813957</v>
      </c>
      <c r="D5" s="10"/>
      <c r="E5" s="10"/>
      <c r="F5" s="10">
        <f>10536.77+38195.78+10536.76</f>
        <v>59269.310000000005</v>
      </c>
      <c r="G5" s="10"/>
      <c r="H5" s="10"/>
      <c r="I5" s="10"/>
      <c r="J5" s="11">
        <f>SUM(D5:I5)</f>
        <v>59269.310000000005</v>
      </c>
    </row>
    <row r="6" spans="1:10" ht="15.75" customHeight="1" x14ac:dyDescent="0.2">
      <c r="A6" s="8">
        <v>2</v>
      </c>
      <c r="B6" s="12" t="s">
        <v>13</v>
      </c>
      <c r="C6" s="13">
        <v>134056779</v>
      </c>
      <c r="D6" s="10"/>
      <c r="E6" s="10"/>
      <c r="F6" s="10">
        <v>0</v>
      </c>
      <c r="G6" s="10"/>
      <c r="H6" s="10"/>
      <c r="I6" s="10"/>
      <c r="J6" s="11">
        <f t="shared" ref="J6:J65" si="0">SUM(D6:I6)</f>
        <v>0</v>
      </c>
    </row>
    <row r="7" spans="1:10" ht="15.75" customHeight="1" x14ac:dyDescent="0.2">
      <c r="A7" s="8">
        <v>3</v>
      </c>
      <c r="B7" s="9" t="s">
        <v>14</v>
      </c>
      <c r="C7" s="8">
        <v>111448632</v>
      </c>
      <c r="D7" s="10"/>
      <c r="E7" s="10"/>
      <c r="F7" s="10">
        <v>0.72</v>
      </c>
      <c r="G7" s="10">
        <v>0</v>
      </c>
      <c r="H7" s="10"/>
      <c r="I7" s="10"/>
      <c r="J7" s="11">
        <f t="shared" si="0"/>
        <v>0.72</v>
      </c>
    </row>
    <row r="8" spans="1:10" ht="15.75" customHeight="1" x14ac:dyDescent="0.2">
      <c r="A8" s="8">
        <v>4</v>
      </c>
      <c r="B8" s="9" t="s">
        <v>15</v>
      </c>
      <c r="C8" s="8">
        <v>166926779</v>
      </c>
      <c r="D8" s="10"/>
      <c r="E8" s="10"/>
      <c r="F8" s="10">
        <v>717</v>
      </c>
      <c r="G8" s="10"/>
      <c r="H8" s="10"/>
      <c r="I8" s="10"/>
      <c r="J8" s="11">
        <f t="shared" si="0"/>
        <v>717</v>
      </c>
    </row>
    <row r="9" spans="1:10" ht="15.75" customHeight="1" x14ac:dyDescent="0.2">
      <c r="A9" s="8">
        <v>5</v>
      </c>
      <c r="B9" s="9" t="s">
        <v>16</v>
      </c>
      <c r="C9" s="8">
        <v>134758266</v>
      </c>
      <c r="D9" s="10"/>
      <c r="E9" s="10"/>
      <c r="F9" s="10">
        <f>22920.6+6436.75+6027.5+13436.36</f>
        <v>48821.21</v>
      </c>
      <c r="G9" s="10"/>
      <c r="H9" s="10"/>
      <c r="I9" s="10"/>
      <c r="J9" s="11">
        <f t="shared" si="0"/>
        <v>48821.21</v>
      </c>
    </row>
    <row r="10" spans="1:10" ht="15.75" customHeight="1" x14ac:dyDescent="0.2">
      <c r="A10" s="8">
        <v>6</v>
      </c>
      <c r="B10" s="9" t="s">
        <v>17</v>
      </c>
      <c r="C10" s="8"/>
      <c r="D10" s="10"/>
      <c r="E10" s="10"/>
      <c r="F10" s="10">
        <v>7937.9</v>
      </c>
      <c r="G10" s="10"/>
      <c r="H10" s="10"/>
      <c r="I10" s="10"/>
      <c r="J10" s="11">
        <f t="shared" si="0"/>
        <v>7937.9</v>
      </c>
    </row>
    <row r="11" spans="1:10" ht="15.75" customHeight="1" x14ac:dyDescent="0.2">
      <c r="A11" s="8">
        <v>7</v>
      </c>
      <c r="B11" s="9" t="s">
        <v>18</v>
      </c>
      <c r="C11" s="8">
        <v>300089404</v>
      </c>
      <c r="D11" s="10"/>
      <c r="E11" s="10"/>
      <c r="F11" s="10">
        <f>571.03+1142.06</f>
        <v>1713.09</v>
      </c>
      <c r="G11" s="10">
        <v>2752</v>
      </c>
      <c r="H11" s="10"/>
      <c r="I11" s="10">
        <v>290.39999999999998</v>
      </c>
      <c r="J11" s="11">
        <f t="shared" si="0"/>
        <v>4755.49</v>
      </c>
    </row>
    <row r="12" spans="1:10" ht="15.75" customHeight="1" x14ac:dyDescent="0.2">
      <c r="A12" s="8">
        <v>8</v>
      </c>
      <c r="B12" s="12" t="s">
        <v>19</v>
      </c>
      <c r="C12" s="13">
        <v>135915083</v>
      </c>
      <c r="D12" s="10"/>
      <c r="E12" s="10"/>
      <c r="F12" s="10">
        <f>322.4+571.03</f>
        <v>893.43</v>
      </c>
      <c r="G12" s="10"/>
      <c r="H12" s="10"/>
      <c r="I12" s="10"/>
      <c r="J12" s="11">
        <f t="shared" si="0"/>
        <v>893.43</v>
      </c>
    </row>
    <row r="13" spans="1:10" ht="15.75" customHeight="1" x14ac:dyDescent="0.2">
      <c r="A13" s="8">
        <v>9</v>
      </c>
      <c r="B13" s="9" t="s">
        <v>20</v>
      </c>
      <c r="C13" s="8"/>
      <c r="D13" s="10"/>
      <c r="E13" s="10"/>
      <c r="F13" s="10">
        <f>22370.21+11514.4+22370.21</f>
        <v>56254.82</v>
      </c>
      <c r="G13" s="10"/>
      <c r="H13" s="10"/>
      <c r="I13" s="10"/>
      <c r="J13" s="11">
        <f t="shared" si="0"/>
        <v>56254.82</v>
      </c>
    </row>
    <row r="14" spans="1:10" ht="15.75" customHeight="1" x14ac:dyDescent="0.2">
      <c r="A14" s="8">
        <v>10</v>
      </c>
      <c r="B14" s="9" t="s">
        <v>21</v>
      </c>
      <c r="C14" s="8">
        <v>300155391</v>
      </c>
      <c r="D14" s="10"/>
      <c r="E14" s="10"/>
      <c r="F14" s="10">
        <v>225</v>
      </c>
      <c r="G14" s="10"/>
      <c r="H14" s="10"/>
      <c r="I14" s="10"/>
      <c r="J14" s="11">
        <f t="shared" si="0"/>
        <v>225</v>
      </c>
    </row>
    <row r="15" spans="1:10" ht="15.75" customHeight="1" x14ac:dyDescent="0.2">
      <c r="A15" s="8">
        <v>11</v>
      </c>
      <c r="B15" s="9" t="s">
        <v>22</v>
      </c>
      <c r="C15" s="8">
        <v>300065321</v>
      </c>
      <c r="D15" s="10"/>
      <c r="E15" s="10"/>
      <c r="F15" s="10">
        <v>23</v>
      </c>
      <c r="G15" s="10"/>
      <c r="H15" s="10"/>
      <c r="I15" s="10"/>
      <c r="J15" s="11">
        <f t="shared" si="0"/>
        <v>23</v>
      </c>
    </row>
    <row r="16" spans="1:10" ht="15.75" customHeight="1" x14ac:dyDescent="0.2">
      <c r="A16" s="8">
        <v>12</v>
      </c>
      <c r="B16" s="9" t="s">
        <v>23</v>
      </c>
      <c r="C16" s="8">
        <v>300558307</v>
      </c>
      <c r="D16" s="10"/>
      <c r="E16" s="10">
        <v>2900</v>
      </c>
      <c r="F16" s="10"/>
      <c r="G16" s="10"/>
      <c r="H16" s="10">
        <v>699.95</v>
      </c>
      <c r="I16" s="10"/>
      <c r="J16" s="11">
        <f t="shared" si="0"/>
        <v>3599.95</v>
      </c>
    </row>
    <row r="17" spans="1:10" ht="15.75" customHeight="1" x14ac:dyDescent="0.2">
      <c r="A17" s="8">
        <v>13</v>
      </c>
      <c r="B17" s="9" t="s">
        <v>24</v>
      </c>
      <c r="C17" s="8">
        <v>124980311</v>
      </c>
      <c r="D17" s="10"/>
      <c r="E17" s="10"/>
      <c r="F17" s="10"/>
      <c r="G17" s="10">
        <v>1360</v>
      </c>
      <c r="H17" s="10"/>
      <c r="I17" s="10"/>
      <c r="J17" s="11">
        <f t="shared" si="0"/>
        <v>1360</v>
      </c>
    </row>
    <row r="18" spans="1:10" ht="15.75" customHeight="1" x14ac:dyDescent="0.2">
      <c r="A18" s="8">
        <v>14</v>
      </c>
      <c r="B18" s="14" t="s">
        <v>25</v>
      </c>
      <c r="C18" s="15">
        <v>111815861</v>
      </c>
      <c r="D18" s="10"/>
      <c r="E18" s="10"/>
      <c r="F18" s="10">
        <v>334.22</v>
      </c>
      <c r="G18" s="10"/>
      <c r="H18" s="10"/>
      <c r="I18" s="10"/>
      <c r="J18" s="11">
        <f t="shared" si="0"/>
        <v>334.22</v>
      </c>
    </row>
    <row r="19" spans="1:10" ht="15.75" customHeight="1" x14ac:dyDescent="0.2">
      <c r="A19" s="8">
        <v>15</v>
      </c>
      <c r="B19" s="14" t="s">
        <v>26</v>
      </c>
      <c r="C19" s="15">
        <v>303411878</v>
      </c>
      <c r="D19" s="10"/>
      <c r="E19" s="10"/>
      <c r="F19" s="10"/>
      <c r="G19" s="10">
        <v>0</v>
      </c>
      <c r="H19" s="10"/>
      <c r="I19" s="10"/>
      <c r="J19" s="11">
        <f t="shared" si="0"/>
        <v>0</v>
      </c>
    </row>
    <row r="20" spans="1:10" ht="15.75" customHeight="1" x14ac:dyDescent="0.2">
      <c r="A20" s="8">
        <v>16</v>
      </c>
      <c r="B20" s="14" t="s">
        <v>27</v>
      </c>
      <c r="C20" s="15">
        <v>120536985</v>
      </c>
      <c r="D20" s="10"/>
      <c r="E20" s="10"/>
      <c r="F20" s="10"/>
      <c r="G20" s="10"/>
      <c r="H20" s="10">
        <v>616.75</v>
      </c>
      <c r="I20" s="10"/>
      <c r="J20" s="11">
        <f t="shared" si="0"/>
        <v>616.75</v>
      </c>
    </row>
    <row r="21" spans="1:10" ht="15.75" customHeight="1" x14ac:dyDescent="0.2">
      <c r="A21" s="8">
        <v>17</v>
      </c>
      <c r="B21" s="12" t="s">
        <v>28</v>
      </c>
      <c r="C21" s="13"/>
      <c r="D21" s="10"/>
      <c r="E21" s="10"/>
      <c r="F21" s="10">
        <v>176017.5</v>
      </c>
      <c r="G21" s="10"/>
      <c r="H21" s="10"/>
      <c r="I21" s="10"/>
      <c r="J21" s="11">
        <f t="shared" si="0"/>
        <v>176017.5</v>
      </c>
    </row>
    <row r="22" spans="1:10" ht="27" customHeight="1" x14ac:dyDescent="0.2">
      <c r="A22" s="8">
        <v>18</v>
      </c>
      <c r="B22" s="9" t="s">
        <v>29</v>
      </c>
      <c r="C22" s="8"/>
      <c r="D22" s="10"/>
      <c r="E22" s="10"/>
      <c r="F22" s="10">
        <v>0</v>
      </c>
      <c r="G22" s="10"/>
      <c r="H22" s="10"/>
      <c r="I22" s="10"/>
      <c r="J22" s="11">
        <f t="shared" si="0"/>
        <v>0</v>
      </c>
    </row>
    <row r="23" spans="1:10" ht="15.75" customHeight="1" x14ac:dyDescent="0.2">
      <c r="A23" s="8">
        <v>19</v>
      </c>
      <c r="B23" s="9" t="s">
        <v>30</v>
      </c>
      <c r="C23" s="8">
        <v>301700834</v>
      </c>
      <c r="D23" s="10"/>
      <c r="E23" s="10"/>
      <c r="F23" s="10"/>
      <c r="G23" s="10"/>
      <c r="H23" s="10">
        <f>480+680.4</f>
        <v>1160.4000000000001</v>
      </c>
      <c r="I23" s="10"/>
      <c r="J23" s="11">
        <f t="shared" si="0"/>
        <v>1160.4000000000001</v>
      </c>
    </row>
    <row r="24" spans="1:10" ht="15.75" customHeight="1" x14ac:dyDescent="0.2">
      <c r="A24" s="8">
        <v>20</v>
      </c>
      <c r="B24" s="9" t="s">
        <v>31</v>
      </c>
      <c r="C24" s="8">
        <v>302551674</v>
      </c>
      <c r="D24" s="10"/>
      <c r="E24" s="10"/>
      <c r="F24" s="10"/>
      <c r="G24" s="10"/>
      <c r="H24" s="10">
        <v>450</v>
      </c>
      <c r="I24" s="10"/>
      <c r="J24" s="11">
        <f t="shared" si="0"/>
        <v>450</v>
      </c>
    </row>
    <row r="25" spans="1:10" ht="15.75" customHeight="1" x14ac:dyDescent="0.2">
      <c r="A25" s="8">
        <v>21</v>
      </c>
      <c r="B25" s="9" t="s">
        <v>32</v>
      </c>
      <c r="C25" s="8">
        <v>302513086</v>
      </c>
      <c r="D25" s="10"/>
      <c r="E25" s="10"/>
      <c r="F25" s="10">
        <v>666.92</v>
      </c>
      <c r="G25" s="10">
        <v>171.58</v>
      </c>
      <c r="H25" s="10">
        <f>1884+1</f>
        <v>1885</v>
      </c>
      <c r="I25" s="10"/>
      <c r="J25" s="11">
        <f t="shared" si="0"/>
        <v>2723.5</v>
      </c>
    </row>
    <row r="26" spans="1:10" ht="15.75" customHeight="1" x14ac:dyDescent="0.2">
      <c r="A26" s="8">
        <v>22</v>
      </c>
      <c r="B26" s="9" t="s">
        <v>33</v>
      </c>
      <c r="C26" s="8">
        <v>303047517</v>
      </c>
      <c r="D26" s="10">
        <v>2358.3000000000002</v>
      </c>
      <c r="E26" s="10">
        <f>1895.52+805.84+4948.9+32760</f>
        <v>40410.26</v>
      </c>
      <c r="F26" s="10">
        <v>11132</v>
      </c>
      <c r="G26" s="10">
        <f>5953.64+476.26</f>
        <v>6429.9000000000005</v>
      </c>
      <c r="H26" s="10">
        <f>7934.95+873+3250.32</f>
        <v>12058.27</v>
      </c>
      <c r="I26" s="10"/>
      <c r="J26" s="11">
        <f t="shared" si="0"/>
        <v>72388.73000000001</v>
      </c>
    </row>
    <row r="27" spans="1:10" ht="15.75" customHeight="1" x14ac:dyDescent="0.2">
      <c r="A27" s="8">
        <v>23</v>
      </c>
      <c r="B27" s="9" t="s">
        <v>34</v>
      </c>
      <c r="C27" s="8">
        <v>302721009</v>
      </c>
      <c r="D27" s="10">
        <v>14000</v>
      </c>
      <c r="E27" s="10">
        <v>2663</v>
      </c>
      <c r="F27" s="10"/>
      <c r="G27" s="10">
        <v>2450</v>
      </c>
      <c r="H27" s="10">
        <v>668.99</v>
      </c>
      <c r="I27" s="10"/>
      <c r="J27" s="11">
        <f t="shared" si="0"/>
        <v>19781.990000000002</v>
      </c>
    </row>
    <row r="28" spans="1:10" ht="15.75" customHeight="1" x14ac:dyDescent="0.2">
      <c r="A28" s="8">
        <v>24</v>
      </c>
      <c r="B28" s="9" t="s">
        <v>35</v>
      </c>
      <c r="C28" s="8">
        <v>300121033</v>
      </c>
      <c r="D28" s="10"/>
      <c r="E28" s="10"/>
      <c r="F28" s="10">
        <v>7291.23</v>
      </c>
      <c r="G28" s="10"/>
      <c r="H28" s="10"/>
      <c r="I28" s="10"/>
      <c r="J28" s="11">
        <f t="shared" si="0"/>
        <v>7291.23</v>
      </c>
    </row>
    <row r="29" spans="1:10" ht="15.75" customHeight="1" x14ac:dyDescent="0.2">
      <c r="A29" s="8">
        <v>25</v>
      </c>
      <c r="B29" s="12" t="s">
        <v>36</v>
      </c>
      <c r="C29" s="8">
        <v>110407458</v>
      </c>
      <c r="D29" s="10"/>
      <c r="E29" s="10"/>
      <c r="F29" s="10">
        <f>8763.55-32.4+13495.2</f>
        <v>22226.35</v>
      </c>
      <c r="G29" s="10"/>
      <c r="H29" s="10">
        <v>32.4</v>
      </c>
      <c r="I29" s="10"/>
      <c r="J29" s="11">
        <f t="shared" si="0"/>
        <v>22258.75</v>
      </c>
    </row>
    <row r="30" spans="1:10" ht="15.75" customHeight="1" x14ac:dyDescent="0.2">
      <c r="A30" s="8">
        <v>26</v>
      </c>
      <c r="B30" s="9" t="s">
        <v>37</v>
      </c>
      <c r="C30" s="8">
        <v>304052894</v>
      </c>
      <c r="D30" s="10"/>
      <c r="E30" s="10"/>
      <c r="F30" s="10">
        <f>104+104</f>
        <v>208</v>
      </c>
      <c r="G30" s="10"/>
      <c r="H30" s="10"/>
      <c r="I30" s="10"/>
      <c r="J30" s="11">
        <f t="shared" si="0"/>
        <v>208</v>
      </c>
    </row>
    <row r="31" spans="1:10" ht="15.75" customHeight="1" x14ac:dyDescent="0.2">
      <c r="A31" s="8">
        <v>27</v>
      </c>
      <c r="B31" s="9" t="s">
        <v>38</v>
      </c>
      <c r="C31" s="8">
        <v>111472747</v>
      </c>
      <c r="D31" s="10"/>
      <c r="E31" s="10"/>
      <c r="F31" s="10">
        <v>0.01</v>
      </c>
      <c r="G31" s="10"/>
      <c r="H31" s="10">
        <v>0.06</v>
      </c>
      <c r="I31" s="10"/>
      <c r="J31" s="11">
        <f t="shared" si="0"/>
        <v>6.9999999999999993E-2</v>
      </c>
    </row>
    <row r="32" spans="1:10" ht="15.75" customHeight="1" x14ac:dyDescent="0.2">
      <c r="A32" s="8">
        <v>28</v>
      </c>
      <c r="B32" s="9" t="s">
        <v>39</v>
      </c>
      <c r="C32" s="8">
        <v>300088003</v>
      </c>
      <c r="D32" s="10"/>
      <c r="E32" s="10"/>
      <c r="F32" s="10">
        <v>7488</v>
      </c>
      <c r="G32" s="10"/>
      <c r="H32" s="10"/>
      <c r="I32" s="10"/>
      <c r="J32" s="11">
        <f t="shared" si="0"/>
        <v>7488</v>
      </c>
    </row>
    <row r="33" spans="1:10" ht="15.75" customHeight="1" x14ac:dyDescent="0.2">
      <c r="A33" s="8">
        <v>29</v>
      </c>
      <c r="B33" s="9" t="s">
        <v>40</v>
      </c>
      <c r="C33" s="8">
        <v>300114028</v>
      </c>
      <c r="D33" s="10"/>
      <c r="E33" s="10"/>
      <c r="F33" s="10">
        <f>6092.35+3222.7</f>
        <v>9315.0499999999993</v>
      </c>
      <c r="G33" s="10">
        <v>64.8</v>
      </c>
      <c r="H33" s="10"/>
      <c r="I33" s="10"/>
      <c r="J33" s="11">
        <f t="shared" si="0"/>
        <v>9379.8499999999985</v>
      </c>
    </row>
    <row r="34" spans="1:10" ht="15.75" customHeight="1" x14ac:dyDescent="0.2">
      <c r="A34" s="8">
        <v>30</v>
      </c>
      <c r="B34" s="9" t="s">
        <v>41</v>
      </c>
      <c r="C34" s="8">
        <v>300089799</v>
      </c>
      <c r="D34" s="10">
        <v>2442</v>
      </c>
      <c r="E34" s="10"/>
      <c r="F34" s="10"/>
      <c r="G34" s="10"/>
      <c r="H34" s="10"/>
      <c r="I34" s="10"/>
      <c r="J34" s="11">
        <f t="shared" si="0"/>
        <v>2442</v>
      </c>
    </row>
    <row r="35" spans="1:10" ht="15.75" customHeight="1" x14ac:dyDescent="0.2">
      <c r="A35" s="8">
        <v>31</v>
      </c>
      <c r="B35" s="9" t="s">
        <v>42</v>
      </c>
      <c r="C35" s="8">
        <v>300547428</v>
      </c>
      <c r="D35" s="10"/>
      <c r="E35" s="10"/>
      <c r="F35" s="10"/>
      <c r="G35" s="10"/>
      <c r="H35" s="10">
        <v>780.8</v>
      </c>
      <c r="I35" s="10"/>
      <c r="J35" s="11">
        <f t="shared" si="0"/>
        <v>780.8</v>
      </c>
    </row>
    <row r="36" spans="1:10" ht="27" customHeight="1" x14ac:dyDescent="0.2">
      <c r="A36" s="8">
        <v>32</v>
      </c>
      <c r="B36" s="16" t="s">
        <v>43</v>
      </c>
      <c r="C36" s="8">
        <v>135163499</v>
      </c>
      <c r="D36" s="10"/>
      <c r="E36" s="10">
        <f>0.29</f>
        <v>0.28999999999999998</v>
      </c>
      <c r="F36" s="10"/>
      <c r="G36" s="10"/>
      <c r="H36" s="10">
        <v>12030.91</v>
      </c>
      <c r="I36" s="10"/>
      <c r="J36" s="11">
        <f t="shared" si="0"/>
        <v>12031.2</v>
      </c>
    </row>
    <row r="37" spans="1:10" ht="15.75" customHeight="1" x14ac:dyDescent="0.2">
      <c r="A37" s="8">
        <v>33</v>
      </c>
      <c r="B37" s="9" t="s">
        <v>44</v>
      </c>
      <c r="C37" s="8">
        <v>192000131</v>
      </c>
      <c r="D37" s="10"/>
      <c r="E37" s="10">
        <v>61300</v>
      </c>
      <c r="F37" s="10"/>
      <c r="G37" s="10">
        <f>11083.6+11132</f>
        <v>22215.599999999999</v>
      </c>
      <c r="H37" s="10"/>
      <c r="I37" s="10"/>
      <c r="J37" s="11">
        <f t="shared" si="0"/>
        <v>83515.600000000006</v>
      </c>
    </row>
    <row r="38" spans="1:10" ht="28.5" customHeight="1" x14ac:dyDescent="0.2">
      <c r="A38" s="8">
        <v>34</v>
      </c>
      <c r="B38" s="9" t="s">
        <v>45</v>
      </c>
      <c r="C38" s="8">
        <v>302444188</v>
      </c>
      <c r="D38" s="10"/>
      <c r="E38" s="10"/>
      <c r="F38" s="10">
        <f>11112.8+15229.29</f>
        <v>26342.09</v>
      </c>
      <c r="G38" s="10"/>
      <c r="H38" s="10"/>
      <c r="I38" s="10"/>
      <c r="J38" s="11">
        <f t="shared" si="0"/>
        <v>26342.09</v>
      </c>
    </row>
    <row r="39" spans="1:10" ht="27" customHeight="1" x14ac:dyDescent="0.2">
      <c r="A39" s="8">
        <v>35</v>
      </c>
      <c r="B39" s="9" t="s">
        <v>46</v>
      </c>
      <c r="C39" s="8">
        <v>190679146</v>
      </c>
      <c r="D39" s="10"/>
      <c r="E39" s="10"/>
      <c r="F39" s="10"/>
      <c r="G39" s="10"/>
      <c r="H39" s="10">
        <v>1448.86</v>
      </c>
      <c r="I39" s="10"/>
      <c r="J39" s="11">
        <f t="shared" si="0"/>
        <v>1448.86</v>
      </c>
    </row>
    <row r="40" spans="1:10" ht="15.75" customHeight="1" x14ac:dyDescent="0.2">
      <c r="A40" s="8">
        <v>36</v>
      </c>
      <c r="B40" s="9" t="s">
        <v>47</v>
      </c>
      <c r="C40" s="8">
        <v>179337987</v>
      </c>
      <c r="D40" s="10"/>
      <c r="E40" s="10">
        <v>2605.9899999999998</v>
      </c>
      <c r="F40" s="10"/>
      <c r="G40" s="10"/>
      <c r="H40" s="10"/>
      <c r="I40" s="10"/>
      <c r="J40" s="11">
        <f t="shared" si="0"/>
        <v>2605.9899999999998</v>
      </c>
    </row>
    <row r="41" spans="1:10" ht="27" customHeight="1" x14ac:dyDescent="0.2">
      <c r="A41" s="8">
        <v>37</v>
      </c>
      <c r="B41" s="9" t="s">
        <v>48</v>
      </c>
      <c r="C41" s="8" t="s">
        <v>49</v>
      </c>
      <c r="D41" s="10"/>
      <c r="E41" s="10">
        <v>60200</v>
      </c>
      <c r="F41" s="10"/>
      <c r="G41" s="10"/>
      <c r="H41" s="10"/>
      <c r="I41" s="10"/>
      <c r="J41" s="11">
        <f t="shared" si="0"/>
        <v>60200</v>
      </c>
    </row>
    <row r="42" spans="1:10" ht="15.75" customHeight="1" x14ac:dyDescent="0.2">
      <c r="A42" s="8">
        <v>38</v>
      </c>
      <c r="B42" s="9" t="s">
        <v>50</v>
      </c>
      <c r="C42" s="8">
        <v>186756124</v>
      </c>
      <c r="D42" s="10"/>
      <c r="E42" s="10"/>
      <c r="F42" s="10"/>
      <c r="G42" s="10">
        <v>3968</v>
      </c>
      <c r="H42" s="10"/>
      <c r="I42" s="10"/>
      <c r="J42" s="11">
        <f t="shared" si="0"/>
        <v>3968</v>
      </c>
    </row>
    <row r="43" spans="1:10" ht="15.75" customHeight="1" x14ac:dyDescent="0.2">
      <c r="A43" s="8">
        <v>39</v>
      </c>
      <c r="B43" s="9" t="s">
        <v>51</v>
      </c>
      <c r="C43" s="8">
        <v>126282045</v>
      </c>
      <c r="D43" s="10"/>
      <c r="E43" s="10"/>
      <c r="F43" s="10"/>
      <c r="G43" s="10"/>
      <c r="H43" s="10">
        <v>200</v>
      </c>
      <c r="I43" s="10"/>
      <c r="J43" s="11">
        <f t="shared" si="0"/>
        <v>200</v>
      </c>
    </row>
    <row r="44" spans="1:10" ht="15.75" customHeight="1" x14ac:dyDescent="0.2">
      <c r="A44" s="8">
        <v>40</v>
      </c>
      <c r="B44" s="9" t="s">
        <v>52</v>
      </c>
      <c r="C44" s="8">
        <v>304080819</v>
      </c>
      <c r="D44" s="10"/>
      <c r="E44" s="10"/>
      <c r="F44" s="10"/>
      <c r="G44" s="10"/>
      <c r="H44" s="10"/>
      <c r="I44" s="10">
        <v>1500</v>
      </c>
      <c r="J44" s="11">
        <f t="shared" si="0"/>
        <v>1500</v>
      </c>
    </row>
    <row r="45" spans="1:10" ht="15.75" customHeight="1" x14ac:dyDescent="0.2">
      <c r="A45" s="8">
        <v>41</v>
      </c>
      <c r="B45" s="9" t="s">
        <v>53</v>
      </c>
      <c r="C45" s="8">
        <v>302591590</v>
      </c>
      <c r="D45" s="10"/>
      <c r="E45" s="10"/>
      <c r="F45" s="10">
        <v>0</v>
      </c>
      <c r="G45" s="10">
        <v>0</v>
      </c>
      <c r="H45" s="10"/>
      <c r="I45" s="10"/>
      <c r="J45" s="11">
        <f t="shared" si="0"/>
        <v>0</v>
      </c>
    </row>
    <row r="46" spans="1:10" ht="15.75" customHeight="1" x14ac:dyDescent="0.2">
      <c r="A46" s="8">
        <v>42</v>
      </c>
      <c r="B46" s="9" t="s">
        <v>54</v>
      </c>
      <c r="C46" s="8">
        <v>123961895</v>
      </c>
      <c r="D46" s="10"/>
      <c r="E46" s="10"/>
      <c r="F46" s="10"/>
      <c r="G46" s="10">
        <v>1675.67</v>
      </c>
      <c r="H46" s="10"/>
      <c r="I46" s="10"/>
      <c r="J46" s="11">
        <f t="shared" si="0"/>
        <v>1675.67</v>
      </c>
    </row>
    <row r="47" spans="1:10" ht="15.75" customHeight="1" x14ac:dyDescent="0.2">
      <c r="A47" s="8">
        <v>43</v>
      </c>
      <c r="B47" s="9" t="s">
        <v>55</v>
      </c>
      <c r="C47" s="8">
        <v>111768155</v>
      </c>
      <c r="D47" s="10">
        <v>2521</v>
      </c>
      <c r="E47" s="10"/>
      <c r="F47" s="10"/>
      <c r="G47" s="10"/>
      <c r="H47" s="10"/>
      <c r="I47" s="10"/>
      <c r="J47" s="11">
        <f t="shared" si="0"/>
        <v>2521</v>
      </c>
    </row>
    <row r="48" spans="1:10" ht="15.75" customHeight="1" x14ac:dyDescent="0.2">
      <c r="A48" s="8">
        <v>44</v>
      </c>
      <c r="B48" s="9" t="s">
        <v>56</v>
      </c>
      <c r="C48" s="8">
        <v>300070090</v>
      </c>
      <c r="D48" s="10"/>
      <c r="E48" s="10">
        <v>519.98</v>
      </c>
      <c r="F48" s="10"/>
      <c r="G48" s="10"/>
      <c r="H48" s="10">
        <v>960</v>
      </c>
      <c r="I48" s="10"/>
      <c r="J48" s="11">
        <f t="shared" si="0"/>
        <v>1479.98</v>
      </c>
    </row>
    <row r="49" spans="1:10" ht="15.75" customHeight="1" x14ac:dyDescent="0.2">
      <c r="A49" s="8">
        <v>45</v>
      </c>
      <c r="B49" s="9" t="s">
        <v>57</v>
      </c>
      <c r="C49" s="8">
        <v>300131764</v>
      </c>
      <c r="D49" s="10"/>
      <c r="E49" s="10"/>
      <c r="F49" s="10"/>
      <c r="G49" s="10">
        <v>1030</v>
      </c>
      <c r="H49" s="10"/>
      <c r="I49" s="10"/>
      <c r="J49" s="11">
        <f t="shared" si="0"/>
        <v>1030</v>
      </c>
    </row>
    <row r="50" spans="1:10" ht="15.75" customHeight="1" x14ac:dyDescent="0.2">
      <c r="A50" s="8">
        <v>46</v>
      </c>
      <c r="B50" s="9" t="s">
        <v>58</v>
      </c>
      <c r="C50" s="8">
        <v>302577288</v>
      </c>
      <c r="D50" s="10"/>
      <c r="E50" s="10"/>
      <c r="F50" s="10"/>
      <c r="G50" s="10"/>
      <c r="H50" s="10">
        <v>187.43</v>
      </c>
      <c r="I50" s="10"/>
      <c r="J50" s="11">
        <f t="shared" si="0"/>
        <v>187.43</v>
      </c>
    </row>
    <row r="51" spans="1:10" ht="15.75" customHeight="1" x14ac:dyDescent="0.2">
      <c r="A51" s="8">
        <v>47</v>
      </c>
      <c r="B51" s="9" t="s">
        <v>59</v>
      </c>
      <c r="C51" s="8">
        <v>302525811</v>
      </c>
      <c r="D51" s="10"/>
      <c r="E51" s="10"/>
      <c r="F51" s="10"/>
      <c r="G51" s="10"/>
      <c r="H51" s="10">
        <v>129</v>
      </c>
      <c r="I51" s="10"/>
      <c r="J51" s="11">
        <f t="shared" si="0"/>
        <v>129</v>
      </c>
    </row>
    <row r="52" spans="1:10" ht="25.5" customHeight="1" x14ac:dyDescent="0.2">
      <c r="A52" s="8">
        <v>48</v>
      </c>
      <c r="B52" s="9" t="s">
        <v>61</v>
      </c>
      <c r="C52" s="8">
        <v>302869488</v>
      </c>
      <c r="D52" s="10"/>
      <c r="E52" s="10">
        <v>12598.52</v>
      </c>
      <c r="F52" s="10"/>
      <c r="G52" s="10">
        <v>1138.53</v>
      </c>
      <c r="H52" s="10"/>
      <c r="I52" s="10"/>
      <c r="J52" s="11">
        <f t="shared" si="0"/>
        <v>13737.050000000001</v>
      </c>
    </row>
    <row r="53" spans="1:10" ht="15.75" customHeight="1" x14ac:dyDescent="0.2">
      <c r="A53" s="8">
        <v>49</v>
      </c>
      <c r="B53" s="9" t="s">
        <v>62</v>
      </c>
      <c r="C53" s="8">
        <v>303395484</v>
      </c>
      <c r="D53" s="10"/>
      <c r="E53" s="10"/>
      <c r="F53" s="10">
        <v>408</v>
      </c>
      <c r="G53" s="10"/>
      <c r="H53" s="10"/>
      <c r="I53" s="10"/>
      <c r="J53" s="11">
        <f t="shared" si="0"/>
        <v>408</v>
      </c>
    </row>
    <row r="54" spans="1:10" ht="15.75" customHeight="1" x14ac:dyDescent="0.2">
      <c r="A54" s="8">
        <v>50</v>
      </c>
      <c r="B54" s="9" t="s">
        <v>63</v>
      </c>
      <c r="C54" s="8">
        <v>302503366</v>
      </c>
      <c r="D54" s="10"/>
      <c r="E54" s="10"/>
      <c r="F54" s="10">
        <v>889.6</v>
      </c>
      <c r="G54" s="10"/>
      <c r="H54" s="10"/>
      <c r="I54" s="10"/>
      <c r="J54" s="11">
        <f t="shared" si="0"/>
        <v>889.6</v>
      </c>
    </row>
    <row r="55" spans="1:10" ht="15.75" customHeight="1" x14ac:dyDescent="0.2">
      <c r="A55" s="8">
        <v>51</v>
      </c>
      <c r="B55" s="9" t="s">
        <v>64</v>
      </c>
      <c r="C55" s="8">
        <v>302475803</v>
      </c>
      <c r="D55" s="10"/>
      <c r="E55" s="10"/>
      <c r="F55" s="10"/>
      <c r="G55" s="10"/>
      <c r="H55" s="10">
        <v>2844</v>
      </c>
      <c r="I55" s="10"/>
      <c r="J55" s="11">
        <f t="shared" si="0"/>
        <v>2844</v>
      </c>
    </row>
    <row r="56" spans="1:10" ht="15.75" customHeight="1" x14ac:dyDescent="0.2">
      <c r="A56" s="8">
        <v>52</v>
      </c>
      <c r="B56" s="9" t="s">
        <v>65</v>
      </c>
      <c r="C56" s="8">
        <v>301501622</v>
      </c>
      <c r="D56" s="10"/>
      <c r="E56" s="10"/>
      <c r="F56" s="10"/>
      <c r="G56" s="10">
        <f>2200+2330</f>
        <v>4530</v>
      </c>
      <c r="H56" s="10"/>
      <c r="I56" s="10"/>
      <c r="J56" s="11">
        <f t="shared" si="0"/>
        <v>4530</v>
      </c>
    </row>
    <row r="57" spans="1:10" ht="15.75" customHeight="1" x14ac:dyDescent="0.2">
      <c r="A57" s="8">
        <v>53</v>
      </c>
      <c r="B57" s="9" t="s">
        <v>66</v>
      </c>
      <c r="C57" s="8">
        <v>188659752</v>
      </c>
      <c r="D57" s="10">
        <f>3170.8+1072.24</f>
        <v>4243.04</v>
      </c>
      <c r="E57" s="10"/>
      <c r="F57" s="10"/>
      <c r="G57" s="10"/>
      <c r="H57" s="10"/>
      <c r="I57" s="10"/>
      <c r="J57" s="11">
        <f t="shared" si="0"/>
        <v>4243.04</v>
      </c>
    </row>
    <row r="58" spans="1:10" ht="15.75" customHeight="1" x14ac:dyDescent="0.2">
      <c r="A58" s="8">
        <v>54</v>
      </c>
      <c r="B58" s="9" t="s">
        <v>60</v>
      </c>
      <c r="C58" s="8"/>
      <c r="D58" s="10">
        <f>1150+100</f>
        <v>1250</v>
      </c>
      <c r="E58" s="10">
        <v>512.54</v>
      </c>
      <c r="F58" s="10"/>
      <c r="G58" s="10"/>
      <c r="H58" s="10">
        <f>440+380</f>
        <v>820</v>
      </c>
      <c r="I58" s="10"/>
      <c r="J58" s="11">
        <f t="shared" si="0"/>
        <v>2582.54</v>
      </c>
    </row>
    <row r="59" spans="1:10" ht="26.25" customHeight="1" x14ac:dyDescent="0.2">
      <c r="A59" s="8">
        <v>55</v>
      </c>
      <c r="B59" s="9" t="s">
        <v>68</v>
      </c>
      <c r="C59" s="8">
        <v>191713612</v>
      </c>
      <c r="D59" s="10"/>
      <c r="E59" s="10"/>
      <c r="F59" s="10"/>
      <c r="G59" s="10"/>
      <c r="H59" s="10">
        <v>15</v>
      </c>
      <c r="I59" s="10"/>
      <c r="J59" s="11">
        <f t="shared" si="0"/>
        <v>15</v>
      </c>
    </row>
    <row r="60" spans="1:10" ht="15.75" customHeight="1" x14ac:dyDescent="0.2">
      <c r="A60" s="8">
        <v>56</v>
      </c>
      <c r="B60" s="9" t="s">
        <v>69</v>
      </c>
      <c r="C60" s="8">
        <v>302954419</v>
      </c>
      <c r="D60" s="10"/>
      <c r="E60" s="10"/>
      <c r="F60" s="10">
        <v>955</v>
      </c>
      <c r="G60" s="10"/>
      <c r="H60" s="10"/>
      <c r="I60" s="10"/>
      <c r="J60" s="11">
        <f t="shared" si="0"/>
        <v>955</v>
      </c>
    </row>
    <row r="61" spans="1:10" ht="15.75" customHeight="1" x14ac:dyDescent="0.2">
      <c r="A61" s="8">
        <v>57</v>
      </c>
      <c r="B61" s="9" t="s">
        <v>70</v>
      </c>
      <c r="C61" s="8">
        <v>110849177</v>
      </c>
      <c r="D61" s="10"/>
      <c r="E61" s="10"/>
      <c r="F61" s="10"/>
      <c r="G61" s="10">
        <v>4416</v>
      </c>
      <c r="H61" s="10"/>
      <c r="I61" s="10"/>
      <c r="J61" s="11">
        <f t="shared" si="0"/>
        <v>4416</v>
      </c>
    </row>
    <row r="62" spans="1:10" ht="15.75" customHeight="1" x14ac:dyDescent="0.2">
      <c r="A62" s="8">
        <v>58</v>
      </c>
      <c r="B62" s="9" t="s">
        <v>71</v>
      </c>
      <c r="C62" s="8">
        <v>174443844</v>
      </c>
      <c r="D62" s="10"/>
      <c r="E62" s="10"/>
      <c r="F62" s="10">
        <v>0.46</v>
      </c>
      <c r="G62" s="10"/>
      <c r="H62" s="10"/>
      <c r="I62" s="10"/>
      <c r="J62" s="11">
        <f t="shared" si="0"/>
        <v>0.46</v>
      </c>
    </row>
    <row r="63" spans="1:10" ht="15.75" customHeight="1" x14ac:dyDescent="0.2">
      <c r="A63" s="8">
        <v>59</v>
      </c>
      <c r="B63" s="9" t="s">
        <v>72</v>
      </c>
      <c r="C63" s="8">
        <v>302332043</v>
      </c>
      <c r="D63" s="10"/>
      <c r="E63" s="10"/>
      <c r="F63" s="10">
        <v>299.5</v>
      </c>
      <c r="G63" s="10"/>
      <c r="H63" s="10"/>
      <c r="I63" s="10"/>
      <c r="J63" s="11">
        <f t="shared" si="0"/>
        <v>299.5</v>
      </c>
    </row>
    <row r="64" spans="1:10" ht="25.5" customHeight="1" x14ac:dyDescent="0.2">
      <c r="A64" s="8">
        <v>60</v>
      </c>
      <c r="B64" s="9" t="s">
        <v>73</v>
      </c>
      <c r="C64" s="8">
        <v>301732134</v>
      </c>
      <c r="D64" s="10"/>
      <c r="E64" s="10"/>
      <c r="F64" s="10"/>
      <c r="G64" s="10"/>
      <c r="H64" s="10">
        <v>2699.17</v>
      </c>
      <c r="I64" s="10"/>
      <c r="J64" s="11">
        <f t="shared" si="0"/>
        <v>2699.17</v>
      </c>
    </row>
    <row r="65" spans="1:10" ht="15.75" customHeight="1" x14ac:dyDescent="0.2">
      <c r="A65" s="8">
        <v>61</v>
      </c>
      <c r="B65" s="9" t="s">
        <v>74</v>
      </c>
      <c r="C65" s="8">
        <v>121386360</v>
      </c>
      <c r="D65" s="10">
        <v>4000</v>
      </c>
      <c r="E65" s="10"/>
      <c r="F65" s="10"/>
      <c r="G65" s="10"/>
      <c r="H65" s="10"/>
      <c r="I65" s="10"/>
      <c r="J65" s="11">
        <f t="shared" si="0"/>
        <v>4000</v>
      </c>
    </row>
    <row r="66" spans="1:10" s="19" customFormat="1" ht="15" x14ac:dyDescent="0.25">
      <c r="A66" s="22" t="s">
        <v>75</v>
      </c>
      <c r="B66" s="22"/>
      <c r="C66" s="17"/>
      <c r="D66" s="18">
        <f>SUM(D5:D65)</f>
        <v>30814.34</v>
      </c>
      <c r="E66" s="18">
        <f t="shared" ref="E66:J66" si="1">SUM(E5:E65)</f>
        <v>183710.58000000002</v>
      </c>
      <c r="F66" s="18">
        <f t="shared" si="1"/>
        <v>439429.40999999992</v>
      </c>
      <c r="G66" s="18">
        <f t="shared" si="1"/>
        <v>52202.079999999994</v>
      </c>
      <c r="H66" s="18">
        <f t="shared" si="1"/>
        <v>39686.990000000005</v>
      </c>
      <c r="I66" s="18">
        <f t="shared" si="1"/>
        <v>1790.4</v>
      </c>
      <c r="J66" s="18">
        <f t="shared" si="1"/>
        <v>747633.80000000016</v>
      </c>
    </row>
  </sheetData>
  <mergeCells count="6">
    <mergeCell ref="A66:B66"/>
    <mergeCell ref="A1:B1"/>
    <mergeCell ref="A2:J2"/>
    <mergeCell ref="A3:A4"/>
    <mergeCell ref="B3:B4"/>
    <mergeCell ref="D3:J3"/>
  </mergeCells>
  <pageMargins left="0.59055118110236227" right="0.39370078740157483" top="0.78740157480314965" bottom="0.19685039370078741" header="0" footer="0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12 mėn</vt:lpstr>
      <vt:lpstr>'2022 12 mėn'!Print_Titles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2023-02-01T13:22:19Z</cp:lastPrinted>
  <dcterms:created xsi:type="dcterms:W3CDTF">2022-07-28T11:34:04Z</dcterms:created>
  <dcterms:modified xsi:type="dcterms:W3CDTF">2023-02-10T14:22:08Z</dcterms:modified>
</cp:coreProperties>
</file>